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AS-JOUGESUI\share\共有\36【経営比較分析表】公営企業\R1経営比較\"/>
    </mc:Choice>
  </mc:AlternateContent>
  <workbookProtection workbookAlgorithmName="SHA-512" workbookHashValue="b1TxWgkxnI7Z67jVK8U54PlE93+ayco1c8xKPYe3/LSioe4eg6UsolN51ZCtoMyRWyBiWc9ZtlJusGTBiZMq3w==" workbookSaltValue="QyYilbKT/PPJHCKUz3wB5Q=="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AT8" i="4" s="1"/>
  <c r="S6" i="5"/>
  <c r="R6" i="5"/>
  <c r="AD10" i="4" s="1"/>
  <c r="Q6" i="5"/>
  <c r="P6" i="5"/>
  <c r="P10" i="4" s="1"/>
  <c r="O6" i="5"/>
  <c r="N6" i="5"/>
  <c r="B10" i="4" s="1"/>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E86" i="4"/>
  <c r="BB10" i="4"/>
  <c r="AT10" i="4"/>
  <c r="AL10" i="4"/>
  <c r="W10" i="4"/>
  <c r="I10" i="4"/>
  <c r="BB8" i="4"/>
  <c r="AL8" i="4"/>
  <c r="AD8" i="4"/>
  <c r="P8" i="4"/>
  <c r="I8" i="4"/>
  <c r="B8" i="4"/>
</calcChain>
</file>

<file path=xl/sharedStrings.xml><?xml version="1.0" encoding="utf-8"?>
<sst xmlns="http://schemas.openxmlformats.org/spreadsheetml/2006/main" count="247" uniqueCount="119">
  <si>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</si>
  <si>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</si>
  <si>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</si>
  <si>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</si>
  <si>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</si>
  <si>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</si>
  <si>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</si>
  <si>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</si>
  <si>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</si>
  <si>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</si>
  <si>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</si>
  <si>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</si>
  <si>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</si>
  <si>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</si>
  <si>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</si>
  <si>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</si>
  <si>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</si>
  <si>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</si>
  <si>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</si>
  <si>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</si>
  <si>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</si>
  <si>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</si>
  <si>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</si>
  <si>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</si>
  <si>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</si>
  <si>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</si>
  <si>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</si>
  <si>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</si>
  <si>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</si>
  <si>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</si>
  <si>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</si>
  <si>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</si>
  <si>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</si>
  <si>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</si>
  <si>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</si>
  <si>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</si>
  <si>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</si>
  <si>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</si>
  <si>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</si>
  <si>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</si>
  <si>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</si>
  <si>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</si>
  <si>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</si>
  <si>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</si>
  <si>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</si>
  <si>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</si>
  <si>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</si>
  <si>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</si>
  <si>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</si>
  <si>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</si>
  <si>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</si>
  <si>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</si>
  <si>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</si>
  <si>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</si>
  <si>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</si>
  <si>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</si>
  <si>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</si>
  <si>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</si>
  <si>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</si>
  <si>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</si>
  <si>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</si>
  <si>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</si>
  <si>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</si>
  <si>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</si>
  <si>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</si>
  <si>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</si>
  <si>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</si>
  <si>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</si>
  <si>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</si>
  <si>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</si>
  <si>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</si>
  <si>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</si>
  <si>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</si>
  <si>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</si>
  <si>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</si>
  <si>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</si>
  <si>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</si>
  <si>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</si>
  <si>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</si>
  <si>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</si>
  <si>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</si>
  <si>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</si>
  <si>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</si>
  <si>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</si>
  <si>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</si>
  <si>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</si>
  <si>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</si>
  <si>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</si>
  <si>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</si>
  <si>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</si>
  <si>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</si>
  <si>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</si>
  <si>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</si>
  <si>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</si>
  <si>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</si>
  <si>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</si>
  <si>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</si>
  <si>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石川県　能登町</t>
  </si>
  <si>
    <t>法非適用</t>
  </si>
  <si>
    <t>下水道事業</t>
  </si>
  <si>
    <t>個別排水処理</t>
  </si>
  <si>
    <t>L2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</si>
  <si>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</si>
  <si>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</si>
  <si>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</si>
  <si>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</si>
  <si>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</si>
  <si>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</si>
  <si>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</si>
  <si>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</si>
  <si>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</si>
  <si>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</si>
  <si>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</si>
  <si>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</si>
  <si>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</si>
  <si>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</si>
  <si>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xml:space="preserve">‘①料金収入や一般会計からの繰入金等の総収益で総費用に地方債償還金を加えた費用をどの程度賄えているかを表す収益的収支比率については、経年比較では100％未満となっている。これは使用料収入等の増加に比べ維持管理経費や地方債償還金の増加の方が大きいことが要因となっている。
‘④料金収入に対する企業債残高の割合を示す企業債残高対事業規模比率については、経年比較では良い状況であり類似団体との比較でも低い水準であり、投資規模が適正であることを表している。
‘⑤使用料で回収すべき経費をどの程度使用料で賄っているかを表す経費回収率については、類似団体と比較しても高い水準となっており今後さらなる適正な維持管理に努める必要がある。
‘⑥有収水量１㎥あたりの汚水処理費に要した費用であり、類似団体と比較しても低い水準となっている。
‘⑦施設・設備が１日に対応可能な処理能力に対する１日平均処理水量の割合を表す施設利用率については、経年比較では利用率がほぼ横ばいで推移している。類似団体との比較では低い状況となっている。これは節水器具の普及や人口減少等によると考えられる。
‘⑧現在処理区域内人口のうち、実際に水洗便所等を設置して汚水処理している人口の割合を表す水洗化率については、経年比較では僅かではあるが上昇傾向にある。類似団体との比較でも同水準となったが、今後も個別訪問等による普及啓発を行う必要がある。
</t>
    <phoneticPr fontId="4"/>
  </si>
  <si>
    <t>有形固定資産の老朽化の状況については、個別排水処理事業の整備が平成7年度に着手し平成14年度で完了している。合併処理浄化槽本体の標準耐用年数30年を経過した浄化槽がないことが要因で更新実績はないが周辺機器設備等については故障の都度修繕している。今後は浄化槽本体の更新等の財源の確保や経営に与える影響等を踏まえた分析を行った上で、計画的かつ適正な維持管理を図る必要がある。</t>
    <phoneticPr fontId="4"/>
  </si>
  <si>
    <t>類似団体と比較すると経費回収率など「経営の健全性」に関する経営指標は良くなっている。また、汚水処理原価など「経営の効率性」に関する経営指標もほぼ横ばい傾向である。仮に水洗化率が100％となっても汚水処理費（公費負担分除く）を賄えない状況であるので、経営改善のためには、今後も引き続き戸別訪問など水洗化普及活動に努力し、水洗化人口及び有収水量の増加を目指していく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</si>
</sst>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110-41CB-8E3B-06A86FEA0DB4}"/>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2110-41CB-8E3B-06A86FEA0DB4}"/>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21.05</c:v>
                </c:pt>
                <c:pt idx="1">
                  <c:v>21.05</c:v>
                </c:pt>
                <c:pt idx="2">
                  <c:v>21.05</c:v>
                </c:pt>
                <c:pt idx="3">
                  <c:v>21.05</c:v>
                </c:pt>
                <c:pt idx="4">
                  <c:v>21.05</c:v>
                </c:pt>
              </c:numCache>
            </c:numRef>
          </c:val>
          <c:extLst>
            <c:ext xmlns:c16="http://schemas.microsoft.com/office/drawing/2014/chart" uri="{C3380CC4-5D6E-409C-BE32-E72D297353CC}">
              <c16:uniqueId val="{00000000-29AC-41AA-BDA2-3A08190DF566}"/>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54.14</c:v>
                </c:pt>
                <c:pt idx="1">
                  <c:v>132.99</c:v>
                </c:pt>
                <c:pt idx="2">
                  <c:v>51.71</c:v>
                </c:pt>
                <c:pt idx="3">
                  <c:v>50.56</c:v>
                </c:pt>
                <c:pt idx="4">
                  <c:v>47.35</c:v>
                </c:pt>
              </c:numCache>
            </c:numRef>
          </c:val>
          <c:smooth val="0"/>
          <c:extLst>
            <c:ext xmlns:c16="http://schemas.microsoft.com/office/drawing/2014/chart" uri="{C3380CC4-5D6E-409C-BE32-E72D297353CC}">
              <c16:uniqueId val="{00000001-29AC-41AA-BDA2-3A08190DF566}"/>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77.42</c:v>
                </c:pt>
                <c:pt idx="1">
                  <c:v>80.77</c:v>
                </c:pt>
                <c:pt idx="2">
                  <c:v>84</c:v>
                </c:pt>
                <c:pt idx="3">
                  <c:v>69.569999999999993</c:v>
                </c:pt>
                <c:pt idx="4">
                  <c:v>91.3</c:v>
                </c:pt>
              </c:numCache>
            </c:numRef>
          </c:val>
          <c:extLst>
            <c:ext xmlns:c16="http://schemas.microsoft.com/office/drawing/2014/chart" uri="{C3380CC4-5D6E-409C-BE32-E72D297353CC}">
              <c16:uniqueId val="{00000000-80F1-48CC-9A9D-7528EB3576C0}"/>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84.69</c:v>
                </c:pt>
                <c:pt idx="1">
                  <c:v>82.94</c:v>
                </c:pt>
                <c:pt idx="2">
                  <c:v>82.91</c:v>
                </c:pt>
                <c:pt idx="3">
                  <c:v>83.85</c:v>
                </c:pt>
                <c:pt idx="4">
                  <c:v>81.209999999999994</c:v>
                </c:pt>
              </c:numCache>
            </c:numRef>
          </c:val>
          <c:smooth val="0"/>
          <c:extLst>
            <c:ext xmlns:c16="http://schemas.microsoft.com/office/drawing/2014/chart" uri="{C3380CC4-5D6E-409C-BE32-E72D297353CC}">
              <c16:uniqueId val="{00000001-80F1-48CC-9A9D-7528EB3576C0}"/>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76.02</c:v>
                </c:pt>
                <c:pt idx="1">
                  <c:v>77.849999999999994</c:v>
                </c:pt>
                <c:pt idx="2">
                  <c:v>91.63</c:v>
                </c:pt>
                <c:pt idx="3">
                  <c:v>91.57</c:v>
                </c:pt>
                <c:pt idx="4">
                  <c:v>89.39</c:v>
                </c:pt>
              </c:numCache>
            </c:numRef>
          </c:val>
          <c:extLst>
            <c:ext xmlns:c16="http://schemas.microsoft.com/office/drawing/2014/chart" uri="{C3380CC4-5D6E-409C-BE32-E72D297353CC}">
              <c16:uniqueId val="{00000000-B951-4764-920F-01D5D2C45EA2}"/>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951-4764-920F-01D5D2C45EA2}"/>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5C6-4292-90C7-61E992D299BE}"/>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5C6-4292-90C7-61E992D299BE}"/>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C58-406C-972C-E0CFE0B04878}"/>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C58-406C-972C-E0CFE0B04878}"/>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7B2-49AF-BA7B-000F86219DBA}"/>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7B2-49AF-BA7B-000F86219DBA}"/>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878-4F0C-8672-88C18AC6C872}"/>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878-4F0C-8672-88C18AC6C872}"/>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429.3</c:v>
                </c:pt>
                <c:pt idx="1">
                  <c:v>382.4</c:v>
                </c:pt>
                <c:pt idx="2">
                  <c:v>125.82</c:v>
                </c:pt>
                <c:pt idx="3">
                  <c:v>2.25</c:v>
                </c:pt>
                <c:pt idx="4">
                  <c:v>1.87</c:v>
                </c:pt>
              </c:numCache>
            </c:numRef>
          </c:val>
          <c:extLst>
            <c:ext xmlns:c16="http://schemas.microsoft.com/office/drawing/2014/chart" uri="{C3380CC4-5D6E-409C-BE32-E72D297353CC}">
              <c16:uniqueId val="{00000000-4039-4A75-A2F8-C27871857482}"/>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663.76</c:v>
                </c:pt>
                <c:pt idx="1">
                  <c:v>566.35</c:v>
                </c:pt>
                <c:pt idx="2">
                  <c:v>888.8</c:v>
                </c:pt>
                <c:pt idx="3">
                  <c:v>855.65</c:v>
                </c:pt>
                <c:pt idx="4">
                  <c:v>862.99</c:v>
                </c:pt>
              </c:numCache>
            </c:numRef>
          </c:val>
          <c:smooth val="0"/>
          <c:extLst>
            <c:ext xmlns:c16="http://schemas.microsoft.com/office/drawing/2014/chart" uri="{C3380CC4-5D6E-409C-BE32-E72D297353CC}">
              <c16:uniqueId val="{00000001-4039-4A75-A2F8-C27871857482}"/>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71.09</c:v>
                </c:pt>
                <c:pt idx="1">
                  <c:v>27.08</c:v>
                </c:pt>
                <c:pt idx="2">
                  <c:v>94.18</c:v>
                </c:pt>
                <c:pt idx="3">
                  <c:v>89.6</c:v>
                </c:pt>
                <c:pt idx="4">
                  <c:v>100</c:v>
                </c:pt>
              </c:numCache>
            </c:numRef>
          </c:val>
          <c:extLst>
            <c:ext xmlns:c16="http://schemas.microsoft.com/office/drawing/2014/chart" uri="{C3380CC4-5D6E-409C-BE32-E72D297353CC}">
              <c16:uniqueId val="{00000000-96C0-48BF-ABD1-0B4B75FD3100}"/>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53.76</c:v>
                </c:pt>
                <c:pt idx="1">
                  <c:v>52.27</c:v>
                </c:pt>
                <c:pt idx="2">
                  <c:v>52.55</c:v>
                </c:pt>
                <c:pt idx="3">
                  <c:v>52.23</c:v>
                </c:pt>
                <c:pt idx="4">
                  <c:v>50.06</c:v>
                </c:pt>
              </c:numCache>
            </c:numRef>
          </c:val>
          <c:smooth val="0"/>
          <c:extLst>
            <c:ext xmlns:c16="http://schemas.microsoft.com/office/drawing/2014/chart" uri="{C3380CC4-5D6E-409C-BE32-E72D297353CC}">
              <c16:uniqueId val="{00000001-96C0-48BF-ABD1-0B4B75FD3100}"/>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281.11</c:v>
                </c:pt>
                <c:pt idx="1">
                  <c:v>795.8</c:v>
                </c:pt>
                <c:pt idx="2">
                  <c:v>224.27</c:v>
                </c:pt>
                <c:pt idx="3">
                  <c:v>224.91</c:v>
                </c:pt>
                <c:pt idx="4">
                  <c:v>216.3</c:v>
                </c:pt>
              </c:numCache>
            </c:numRef>
          </c:val>
          <c:extLst>
            <c:ext xmlns:c16="http://schemas.microsoft.com/office/drawing/2014/chart" uri="{C3380CC4-5D6E-409C-BE32-E72D297353CC}">
              <c16:uniqueId val="{00000000-B925-44D0-B855-4B0C4B786212}"/>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275.25</c:v>
                </c:pt>
                <c:pt idx="1">
                  <c:v>291.01</c:v>
                </c:pt>
                <c:pt idx="2">
                  <c:v>292.45</c:v>
                </c:pt>
                <c:pt idx="3">
                  <c:v>294.05</c:v>
                </c:pt>
                <c:pt idx="4">
                  <c:v>309.22000000000003</c:v>
                </c:pt>
              </c:numCache>
            </c:numRef>
          </c:val>
          <c:smooth val="0"/>
          <c:extLst>
            <c:ext xmlns:c16="http://schemas.microsoft.com/office/drawing/2014/chart" uri="{C3380CC4-5D6E-409C-BE32-E72D297353CC}">
              <c16:uniqueId val="{00000001-B925-44D0-B855-4B0C4B786212}"/>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【79.30】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【317.18】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N37"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石川県　能登町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個別排水処理</v>
      </c>
      <c r="Q8" s="72"/>
      <c r="R8" s="72"/>
      <c r="S8" s="72"/>
      <c r="T8" s="72"/>
      <c r="U8" s="72"/>
      <c r="V8" s="72"/>
      <c r="W8" s="72" t="str">
        <f>データ!L6</f>
        <v>L2</v>
      </c>
      <c r="X8" s="72"/>
      <c r="Y8" s="72"/>
      <c r="Z8" s="72"/>
      <c r="AA8" s="72"/>
      <c r="AB8" s="72"/>
      <c r="AC8" s="72"/>
      <c r="AD8" s="73" t="str">
        <f>データ!$M$6</f>
        <v>非設置</v>
      </c>
      <c r="AE8" s="73"/>
      <c r="AF8" s="73"/>
      <c r="AG8" s="73"/>
      <c r="AH8" s="73"/>
      <c r="AI8" s="73"/>
      <c r="AJ8" s="73"/>
      <c r="AK8" s="3"/>
      <c r="AL8" s="69">
        <f>データ!S6</f>
        <v>16972</v>
      </c>
      <c r="AM8" s="69"/>
      <c r="AN8" s="69"/>
      <c r="AO8" s="69"/>
      <c r="AP8" s="69"/>
      <c r="AQ8" s="69"/>
      <c r="AR8" s="69"/>
      <c r="AS8" s="69"/>
      <c r="AT8" s="68">
        <f>データ!T6</f>
        <v>273.27</v>
      </c>
      <c r="AU8" s="68"/>
      <c r="AV8" s="68"/>
      <c r="AW8" s="68"/>
      <c r="AX8" s="68"/>
      <c r="AY8" s="68"/>
      <c r="AZ8" s="68"/>
      <c r="BA8" s="68"/>
      <c r="BB8" s="68">
        <f>データ!U6</f>
        <v>62.11</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0.14000000000000001</v>
      </c>
      <c r="Q10" s="68"/>
      <c r="R10" s="68"/>
      <c r="S10" s="68"/>
      <c r="T10" s="68"/>
      <c r="U10" s="68"/>
      <c r="V10" s="68"/>
      <c r="W10" s="68">
        <f>データ!Q6</f>
        <v>100</v>
      </c>
      <c r="X10" s="68"/>
      <c r="Y10" s="68"/>
      <c r="Z10" s="68"/>
      <c r="AA10" s="68"/>
      <c r="AB10" s="68"/>
      <c r="AC10" s="68"/>
      <c r="AD10" s="69">
        <f>データ!R6</f>
        <v>3300</v>
      </c>
      <c r="AE10" s="69"/>
      <c r="AF10" s="69"/>
      <c r="AG10" s="69"/>
      <c r="AH10" s="69"/>
      <c r="AI10" s="69"/>
      <c r="AJ10" s="69"/>
      <c r="AK10" s="2"/>
      <c r="AL10" s="69">
        <f>データ!V6</f>
        <v>23</v>
      </c>
      <c r="AM10" s="69"/>
      <c r="AN10" s="69"/>
      <c r="AO10" s="69"/>
      <c r="AP10" s="69"/>
      <c r="AQ10" s="69"/>
      <c r="AR10" s="69"/>
      <c r="AS10" s="69"/>
      <c r="AT10" s="68">
        <f>データ!W6</f>
        <v>0.01</v>
      </c>
      <c r="AU10" s="68"/>
      <c r="AV10" s="68"/>
      <c r="AW10" s="68"/>
      <c r="AX10" s="68"/>
      <c r="AY10" s="68"/>
      <c r="AZ10" s="68"/>
      <c r="BA10" s="68"/>
      <c r="BB10" s="68">
        <f>データ!X6</f>
        <v>2300</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4" t="s">
        <v>116</v>
      </c>
      <c r="BM16" s="85"/>
      <c r="BN16" s="85"/>
      <c r="BO16" s="85"/>
      <c r="BP16" s="85"/>
      <c r="BQ16" s="85"/>
      <c r="BR16" s="85"/>
      <c r="BS16" s="85"/>
      <c r="BT16" s="85"/>
      <c r="BU16" s="85"/>
      <c r="BV16" s="85"/>
      <c r="BW16" s="85"/>
      <c r="BX16" s="85"/>
      <c r="BY16" s="85"/>
      <c r="BZ16" s="8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4"/>
      <c r="BM17" s="85"/>
      <c r="BN17" s="85"/>
      <c r="BO17" s="85"/>
      <c r="BP17" s="85"/>
      <c r="BQ17" s="85"/>
      <c r="BR17" s="85"/>
      <c r="BS17" s="85"/>
      <c r="BT17" s="85"/>
      <c r="BU17" s="85"/>
      <c r="BV17" s="85"/>
      <c r="BW17" s="85"/>
      <c r="BX17" s="85"/>
      <c r="BY17" s="85"/>
      <c r="BZ17" s="8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4"/>
      <c r="BM18" s="85"/>
      <c r="BN18" s="85"/>
      <c r="BO18" s="85"/>
      <c r="BP18" s="85"/>
      <c r="BQ18" s="85"/>
      <c r="BR18" s="85"/>
      <c r="BS18" s="85"/>
      <c r="BT18" s="85"/>
      <c r="BU18" s="85"/>
      <c r="BV18" s="85"/>
      <c r="BW18" s="85"/>
      <c r="BX18" s="85"/>
      <c r="BY18" s="85"/>
      <c r="BZ18" s="8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4"/>
      <c r="BM19" s="85"/>
      <c r="BN19" s="85"/>
      <c r="BO19" s="85"/>
      <c r="BP19" s="85"/>
      <c r="BQ19" s="85"/>
      <c r="BR19" s="85"/>
      <c r="BS19" s="85"/>
      <c r="BT19" s="85"/>
      <c r="BU19" s="85"/>
      <c r="BV19" s="85"/>
      <c r="BW19" s="85"/>
      <c r="BX19" s="85"/>
      <c r="BY19" s="85"/>
      <c r="BZ19" s="8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4"/>
      <c r="BM20" s="85"/>
      <c r="BN20" s="85"/>
      <c r="BO20" s="85"/>
      <c r="BP20" s="85"/>
      <c r="BQ20" s="85"/>
      <c r="BR20" s="85"/>
      <c r="BS20" s="85"/>
      <c r="BT20" s="85"/>
      <c r="BU20" s="85"/>
      <c r="BV20" s="85"/>
      <c r="BW20" s="85"/>
      <c r="BX20" s="85"/>
      <c r="BY20" s="85"/>
      <c r="BZ20" s="8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4"/>
      <c r="BM21" s="85"/>
      <c r="BN21" s="85"/>
      <c r="BO21" s="85"/>
      <c r="BP21" s="85"/>
      <c r="BQ21" s="85"/>
      <c r="BR21" s="85"/>
      <c r="BS21" s="85"/>
      <c r="BT21" s="85"/>
      <c r="BU21" s="85"/>
      <c r="BV21" s="85"/>
      <c r="BW21" s="85"/>
      <c r="BX21" s="85"/>
      <c r="BY21" s="85"/>
      <c r="BZ21" s="8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4"/>
      <c r="BM22" s="85"/>
      <c r="BN22" s="85"/>
      <c r="BO22" s="85"/>
      <c r="BP22" s="85"/>
      <c r="BQ22" s="85"/>
      <c r="BR22" s="85"/>
      <c r="BS22" s="85"/>
      <c r="BT22" s="85"/>
      <c r="BU22" s="85"/>
      <c r="BV22" s="85"/>
      <c r="BW22" s="85"/>
      <c r="BX22" s="85"/>
      <c r="BY22" s="85"/>
      <c r="BZ22" s="8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4"/>
      <c r="BM23" s="85"/>
      <c r="BN23" s="85"/>
      <c r="BO23" s="85"/>
      <c r="BP23" s="85"/>
      <c r="BQ23" s="85"/>
      <c r="BR23" s="85"/>
      <c r="BS23" s="85"/>
      <c r="BT23" s="85"/>
      <c r="BU23" s="85"/>
      <c r="BV23" s="85"/>
      <c r="BW23" s="85"/>
      <c r="BX23" s="85"/>
      <c r="BY23" s="85"/>
      <c r="BZ23" s="8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4"/>
      <c r="BM24" s="85"/>
      <c r="BN24" s="85"/>
      <c r="BO24" s="85"/>
      <c r="BP24" s="85"/>
      <c r="BQ24" s="85"/>
      <c r="BR24" s="85"/>
      <c r="BS24" s="85"/>
      <c r="BT24" s="85"/>
      <c r="BU24" s="85"/>
      <c r="BV24" s="85"/>
      <c r="BW24" s="85"/>
      <c r="BX24" s="85"/>
      <c r="BY24" s="85"/>
      <c r="BZ24" s="8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4"/>
      <c r="BM25" s="85"/>
      <c r="BN25" s="85"/>
      <c r="BO25" s="85"/>
      <c r="BP25" s="85"/>
      <c r="BQ25" s="85"/>
      <c r="BR25" s="85"/>
      <c r="BS25" s="85"/>
      <c r="BT25" s="85"/>
      <c r="BU25" s="85"/>
      <c r="BV25" s="85"/>
      <c r="BW25" s="85"/>
      <c r="BX25" s="85"/>
      <c r="BY25" s="85"/>
      <c r="BZ25" s="8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4"/>
      <c r="BM26" s="85"/>
      <c r="BN26" s="85"/>
      <c r="BO26" s="85"/>
      <c r="BP26" s="85"/>
      <c r="BQ26" s="85"/>
      <c r="BR26" s="85"/>
      <c r="BS26" s="85"/>
      <c r="BT26" s="85"/>
      <c r="BU26" s="85"/>
      <c r="BV26" s="85"/>
      <c r="BW26" s="85"/>
      <c r="BX26" s="85"/>
      <c r="BY26" s="85"/>
      <c r="BZ26" s="8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4"/>
      <c r="BM27" s="85"/>
      <c r="BN27" s="85"/>
      <c r="BO27" s="85"/>
      <c r="BP27" s="85"/>
      <c r="BQ27" s="85"/>
      <c r="BR27" s="85"/>
      <c r="BS27" s="85"/>
      <c r="BT27" s="85"/>
      <c r="BU27" s="85"/>
      <c r="BV27" s="85"/>
      <c r="BW27" s="85"/>
      <c r="BX27" s="85"/>
      <c r="BY27" s="85"/>
      <c r="BZ27" s="8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4"/>
      <c r="BM28" s="85"/>
      <c r="BN28" s="85"/>
      <c r="BO28" s="85"/>
      <c r="BP28" s="85"/>
      <c r="BQ28" s="85"/>
      <c r="BR28" s="85"/>
      <c r="BS28" s="85"/>
      <c r="BT28" s="85"/>
      <c r="BU28" s="85"/>
      <c r="BV28" s="85"/>
      <c r="BW28" s="85"/>
      <c r="BX28" s="85"/>
      <c r="BY28" s="85"/>
      <c r="BZ28" s="8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4"/>
      <c r="BM29" s="85"/>
      <c r="BN29" s="85"/>
      <c r="BO29" s="85"/>
      <c r="BP29" s="85"/>
      <c r="BQ29" s="85"/>
      <c r="BR29" s="85"/>
      <c r="BS29" s="85"/>
      <c r="BT29" s="85"/>
      <c r="BU29" s="85"/>
      <c r="BV29" s="85"/>
      <c r="BW29" s="85"/>
      <c r="BX29" s="85"/>
      <c r="BY29" s="85"/>
      <c r="BZ29" s="8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4"/>
      <c r="BM30" s="85"/>
      <c r="BN30" s="85"/>
      <c r="BO30" s="85"/>
      <c r="BP30" s="85"/>
      <c r="BQ30" s="85"/>
      <c r="BR30" s="85"/>
      <c r="BS30" s="85"/>
      <c r="BT30" s="85"/>
      <c r="BU30" s="85"/>
      <c r="BV30" s="85"/>
      <c r="BW30" s="85"/>
      <c r="BX30" s="85"/>
      <c r="BY30" s="85"/>
      <c r="BZ30" s="8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4"/>
      <c r="BM31" s="85"/>
      <c r="BN31" s="85"/>
      <c r="BO31" s="85"/>
      <c r="BP31" s="85"/>
      <c r="BQ31" s="85"/>
      <c r="BR31" s="85"/>
      <c r="BS31" s="85"/>
      <c r="BT31" s="85"/>
      <c r="BU31" s="85"/>
      <c r="BV31" s="85"/>
      <c r="BW31" s="85"/>
      <c r="BX31" s="85"/>
      <c r="BY31" s="85"/>
      <c r="BZ31" s="8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4"/>
      <c r="BM32" s="85"/>
      <c r="BN32" s="85"/>
      <c r="BO32" s="85"/>
      <c r="BP32" s="85"/>
      <c r="BQ32" s="85"/>
      <c r="BR32" s="85"/>
      <c r="BS32" s="85"/>
      <c r="BT32" s="85"/>
      <c r="BU32" s="85"/>
      <c r="BV32" s="85"/>
      <c r="BW32" s="85"/>
      <c r="BX32" s="85"/>
      <c r="BY32" s="85"/>
      <c r="BZ32" s="8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4"/>
      <c r="BM33" s="85"/>
      <c r="BN33" s="85"/>
      <c r="BO33" s="85"/>
      <c r="BP33" s="85"/>
      <c r="BQ33" s="85"/>
      <c r="BR33" s="85"/>
      <c r="BS33" s="85"/>
      <c r="BT33" s="85"/>
      <c r="BU33" s="85"/>
      <c r="BV33" s="85"/>
      <c r="BW33" s="85"/>
      <c r="BX33" s="85"/>
      <c r="BY33" s="85"/>
      <c r="BZ33" s="8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4"/>
      <c r="BM34" s="85"/>
      <c r="BN34" s="85"/>
      <c r="BO34" s="85"/>
      <c r="BP34" s="85"/>
      <c r="BQ34" s="85"/>
      <c r="BR34" s="85"/>
      <c r="BS34" s="85"/>
      <c r="BT34" s="85"/>
      <c r="BU34" s="85"/>
      <c r="BV34" s="85"/>
      <c r="BW34" s="85"/>
      <c r="BX34" s="85"/>
      <c r="BY34" s="85"/>
      <c r="BZ34" s="8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4"/>
      <c r="BM35" s="85"/>
      <c r="BN35" s="85"/>
      <c r="BO35" s="85"/>
      <c r="BP35" s="85"/>
      <c r="BQ35" s="85"/>
      <c r="BR35" s="85"/>
      <c r="BS35" s="85"/>
      <c r="BT35" s="85"/>
      <c r="BU35" s="85"/>
      <c r="BV35" s="85"/>
      <c r="BW35" s="85"/>
      <c r="BX35" s="85"/>
      <c r="BY35" s="85"/>
      <c r="BZ35" s="8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4"/>
      <c r="BM36" s="85"/>
      <c r="BN36" s="85"/>
      <c r="BO36" s="85"/>
      <c r="BP36" s="85"/>
      <c r="BQ36" s="85"/>
      <c r="BR36" s="85"/>
      <c r="BS36" s="85"/>
      <c r="BT36" s="85"/>
      <c r="BU36" s="85"/>
      <c r="BV36" s="85"/>
      <c r="BW36" s="85"/>
      <c r="BX36" s="85"/>
      <c r="BY36" s="85"/>
      <c r="BZ36" s="8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4"/>
      <c r="BM37" s="85"/>
      <c r="BN37" s="85"/>
      <c r="BO37" s="85"/>
      <c r="BP37" s="85"/>
      <c r="BQ37" s="85"/>
      <c r="BR37" s="85"/>
      <c r="BS37" s="85"/>
      <c r="BT37" s="85"/>
      <c r="BU37" s="85"/>
      <c r="BV37" s="85"/>
      <c r="BW37" s="85"/>
      <c r="BX37" s="85"/>
      <c r="BY37" s="85"/>
      <c r="BZ37" s="8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4"/>
      <c r="BM38" s="85"/>
      <c r="BN38" s="85"/>
      <c r="BO38" s="85"/>
      <c r="BP38" s="85"/>
      <c r="BQ38" s="85"/>
      <c r="BR38" s="85"/>
      <c r="BS38" s="85"/>
      <c r="BT38" s="85"/>
      <c r="BU38" s="85"/>
      <c r="BV38" s="85"/>
      <c r="BW38" s="85"/>
      <c r="BX38" s="85"/>
      <c r="BY38" s="85"/>
      <c r="BZ38" s="8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4"/>
      <c r="BM39" s="85"/>
      <c r="BN39" s="85"/>
      <c r="BO39" s="85"/>
      <c r="BP39" s="85"/>
      <c r="BQ39" s="85"/>
      <c r="BR39" s="85"/>
      <c r="BS39" s="85"/>
      <c r="BT39" s="85"/>
      <c r="BU39" s="85"/>
      <c r="BV39" s="85"/>
      <c r="BW39" s="85"/>
      <c r="BX39" s="85"/>
      <c r="BY39" s="85"/>
      <c r="BZ39" s="8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4"/>
      <c r="BM40" s="85"/>
      <c r="BN40" s="85"/>
      <c r="BO40" s="85"/>
      <c r="BP40" s="85"/>
      <c r="BQ40" s="85"/>
      <c r="BR40" s="85"/>
      <c r="BS40" s="85"/>
      <c r="BT40" s="85"/>
      <c r="BU40" s="85"/>
      <c r="BV40" s="85"/>
      <c r="BW40" s="85"/>
      <c r="BX40" s="85"/>
      <c r="BY40" s="85"/>
      <c r="BZ40" s="8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4"/>
      <c r="BM41" s="85"/>
      <c r="BN41" s="85"/>
      <c r="BO41" s="85"/>
      <c r="BP41" s="85"/>
      <c r="BQ41" s="85"/>
      <c r="BR41" s="85"/>
      <c r="BS41" s="85"/>
      <c r="BT41" s="85"/>
      <c r="BU41" s="85"/>
      <c r="BV41" s="85"/>
      <c r="BW41" s="85"/>
      <c r="BX41" s="85"/>
      <c r="BY41" s="85"/>
      <c r="BZ41" s="8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4"/>
      <c r="BM42" s="85"/>
      <c r="BN42" s="85"/>
      <c r="BO42" s="85"/>
      <c r="BP42" s="85"/>
      <c r="BQ42" s="85"/>
      <c r="BR42" s="85"/>
      <c r="BS42" s="85"/>
      <c r="BT42" s="85"/>
      <c r="BU42" s="85"/>
      <c r="BV42" s="85"/>
      <c r="BW42" s="85"/>
      <c r="BX42" s="85"/>
      <c r="BY42" s="85"/>
      <c r="BZ42" s="8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4"/>
      <c r="BM43" s="85"/>
      <c r="BN43" s="85"/>
      <c r="BO43" s="85"/>
      <c r="BP43" s="85"/>
      <c r="BQ43" s="85"/>
      <c r="BR43" s="85"/>
      <c r="BS43" s="85"/>
      <c r="BT43" s="85"/>
      <c r="BU43" s="85"/>
      <c r="BV43" s="85"/>
      <c r="BW43" s="85"/>
      <c r="BX43" s="85"/>
      <c r="BY43" s="85"/>
      <c r="BZ43" s="8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7"/>
      <c r="BM44" s="88"/>
      <c r="BN44" s="88"/>
      <c r="BO44" s="88"/>
      <c r="BP44" s="88"/>
      <c r="BQ44" s="88"/>
      <c r="BR44" s="88"/>
      <c r="BS44" s="88"/>
      <c r="BT44" s="88"/>
      <c r="BU44" s="88"/>
      <c r="BV44" s="88"/>
      <c r="BW44" s="88"/>
      <c r="BX44" s="88"/>
      <c r="BY44" s="88"/>
      <c r="BZ44" s="8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117</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118</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【862.82】</v>
      </c>
      <c r="I86" s="26" t="str">
        <f>データ!CA6</f>
        <v>【49.71】</v>
      </c>
      <c r="J86" s="26" t="str">
        <f>データ!CL6</f>
        <v>【317.18】</v>
      </c>
      <c r="K86" s="26" t="str">
        <f>データ!CW6</f>
        <v>【47.67】</v>
      </c>
      <c r="L86" s="26" t="str">
        <f>データ!DH6</f>
        <v>【79.30】</v>
      </c>
      <c r="M86" s="26" t="s">
        <v>44</v>
      </c>
      <c r="N86" s="26" t="s">
        <v>43</v>
      </c>
      <c r="O86" s="26" t="str">
        <f>データ!EO6</f>
        <v>【-】</v>
      </c>
    </row>
  </sheetData>
  <sheetProtection algorithmName="SHA-512" hashValue="NiVJykjLf+kD4Q96WB7SCUh3C3jrXaqGSrAORkFr8OQG3p+pcRs/rq8517UeETRsJ/9zvBuPwQUD/ADd/HNkOA==" saltValue="yFS6Z2OyMj3hWDFYNhX42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28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56</v>
      </c>
      <c r="B4" s="30"/>
      <c r="C4" s="30"/>
      <c r="D4" s="30"/>
      <c r="E4" s="30"/>
      <c r="F4" s="30"/>
      <c r="G4" s="30"/>
      <c r="H4" s="80"/>
      <c r="I4" s="81"/>
      <c r="J4" s="81"/>
      <c r="K4" s="81"/>
      <c r="L4" s="81"/>
      <c r="M4" s="81"/>
      <c r="N4" s="81"/>
      <c r="O4" s="81"/>
      <c r="P4" s="81"/>
      <c r="Q4" s="81"/>
      <c r="R4" s="81"/>
      <c r="S4" s="81"/>
      <c r="T4" s="81"/>
      <c r="U4" s="81"/>
      <c r="V4" s="81"/>
      <c r="W4" s="81"/>
      <c r="X4" s="82"/>
      <c r="Y4" s="76" t="s">
        <v>57</v>
      </c>
      <c r="Z4" s="76"/>
      <c r="AA4" s="76"/>
      <c r="AB4" s="76"/>
      <c r="AC4" s="76"/>
      <c r="AD4" s="76"/>
      <c r="AE4" s="76"/>
      <c r="AF4" s="76"/>
      <c r="AG4" s="76"/>
      <c r="AH4" s="76"/>
      <c r="AI4" s="76"/>
      <c r="AJ4" s="76" t="s">
        <v>58</v>
      </c>
      <c r="AK4" s="76"/>
      <c r="AL4" s="76"/>
      <c r="AM4" s="76"/>
      <c r="AN4" s="76"/>
      <c r="AO4" s="76"/>
      <c r="AP4" s="76"/>
      <c r="AQ4" s="76"/>
      <c r="AR4" s="76"/>
      <c r="AS4" s="76"/>
      <c r="AT4" s="76"/>
      <c r="AU4" s="76" t="s">
        <v>59</v>
      </c>
      <c r="AV4" s="76"/>
      <c r="AW4" s="76"/>
      <c r="AX4" s="76"/>
      <c r="AY4" s="76"/>
      <c r="AZ4" s="76"/>
      <c r="BA4" s="76"/>
      <c r="BB4" s="76"/>
      <c r="BC4" s="76"/>
      <c r="BD4" s="76"/>
      <c r="BE4" s="76"/>
      <c r="BF4" s="76" t="s">
        <v>60</v>
      </c>
      <c r="BG4" s="76"/>
      <c r="BH4" s="76"/>
      <c r="BI4" s="76"/>
      <c r="BJ4" s="76"/>
      <c r="BK4" s="76"/>
      <c r="BL4" s="76"/>
      <c r="BM4" s="76"/>
      <c r="BN4" s="76"/>
      <c r="BO4" s="76"/>
      <c r="BP4" s="76"/>
      <c r="BQ4" s="76" t="s">
        <v>61</v>
      </c>
      <c r="BR4" s="76"/>
      <c r="BS4" s="76"/>
      <c r="BT4" s="76"/>
      <c r="BU4" s="76"/>
      <c r="BV4" s="76"/>
      <c r="BW4" s="76"/>
      <c r="BX4" s="76"/>
      <c r="BY4" s="76"/>
      <c r="BZ4" s="76"/>
      <c r="CA4" s="76"/>
      <c r="CB4" s="76" t="s">
        <v>62</v>
      </c>
      <c r="CC4" s="76"/>
      <c r="CD4" s="76"/>
      <c r="CE4" s="76"/>
      <c r="CF4" s="76"/>
      <c r="CG4" s="76"/>
      <c r="CH4" s="76"/>
      <c r="CI4" s="76"/>
      <c r="CJ4" s="76"/>
      <c r="CK4" s="76"/>
      <c r="CL4" s="76"/>
      <c r="CM4" s="76" t="s">
        <v>63</v>
      </c>
      <c r="CN4" s="76"/>
      <c r="CO4" s="76"/>
      <c r="CP4" s="76"/>
      <c r="CQ4" s="76"/>
      <c r="CR4" s="76"/>
      <c r="CS4" s="76"/>
      <c r="CT4" s="76"/>
      <c r="CU4" s="76"/>
      <c r="CV4" s="76"/>
      <c r="CW4" s="76"/>
      <c r="CX4" s="76" t="s">
        <v>64</v>
      </c>
      <c r="CY4" s="76"/>
      <c r="CZ4" s="76"/>
      <c r="DA4" s="76"/>
      <c r="DB4" s="76"/>
      <c r="DC4" s="76"/>
      <c r="DD4" s="76"/>
      <c r="DE4" s="76"/>
      <c r="DF4" s="76"/>
      <c r="DG4" s="76"/>
      <c r="DH4" s="76"/>
      <c r="DI4" s="76" t="s">
        <v>65</v>
      </c>
      <c r="DJ4" s="76"/>
      <c r="DK4" s="76"/>
      <c r="DL4" s="76"/>
      <c r="DM4" s="76"/>
      <c r="DN4" s="76"/>
      <c r="DO4" s="76"/>
      <c r="DP4" s="76"/>
      <c r="DQ4" s="76"/>
      <c r="DR4" s="76"/>
      <c r="DS4" s="76"/>
      <c r="DT4" s="76" t="s">
        <v>66</v>
      </c>
      <c r="DU4" s="76"/>
      <c r="DV4" s="76"/>
      <c r="DW4" s="76"/>
      <c r="DX4" s="76"/>
      <c r="DY4" s="76"/>
      <c r="DZ4" s="76"/>
      <c r="EA4" s="76"/>
      <c r="EB4" s="76"/>
      <c r="EC4" s="76"/>
      <c r="ED4" s="76"/>
      <c r="EE4" s="76" t="s">
        <v>67</v>
      </c>
      <c r="EF4" s="76"/>
      <c r="EG4" s="76"/>
      <c r="EH4" s="76"/>
      <c r="EI4" s="76"/>
      <c r="EJ4" s="76"/>
      <c r="EK4" s="76"/>
      <c r="EL4" s="76"/>
      <c r="EM4" s="76"/>
      <c r="EN4" s="76"/>
      <c r="EO4" s="76"/>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2019</v>
      </c>
      <c r="C6" s="33">
        <f t="shared" ref="C6:X6" si="3">C7</f>
        <v>174637</v>
      </c>
      <c r="D6" s="33">
        <f t="shared" si="3"/>
        <v>47</v>
      </c>
      <c r="E6" s="33">
        <f t="shared" si="3"/>
        <v>18</v>
      </c>
      <c r="F6" s="33">
        <f t="shared" si="3"/>
        <v>1</v>
      </c>
      <c r="G6" s="33">
        <f t="shared" si="3"/>
        <v>0</v>
      </c>
      <c r="H6" s="33" t="str">
        <f t="shared" si="3"/>
        <v>石川県　能登町</v>
      </c>
      <c r="I6" s="33" t="str">
        <f t="shared" si="3"/>
        <v>法非適用</v>
      </c>
      <c r="J6" s="33" t="str">
        <f t="shared" si="3"/>
        <v>下水道事業</v>
      </c>
      <c r="K6" s="33" t="str">
        <f t="shared" si="3"/>
        <v>個別排水処理</v>
      </c>
      <c r="L6" s="33" t="str">
        <f t="shared" si="3"/>
        <v>L2</v>
      </c>
      <c r="M6" s="33" t="str">
        <f t="shared" si="3"/>
        <v>非設置</v>
      </c>
      <c r="N6" s="34" t="str">
        <f t="shared" si="3"/>
        <v>-</v>
      </c>
      <c r="O6" s="34" t="str">
        <f t="shared" si="3"/>
        <v>該当数値なし</v>
      </c>
      <c r="P6" s="34">
        <f t="shared" si="3"/>
        <v>0.14000000000000001</v>
      </c>
      <c r="Q6" s="34">
        <f t="shared" si="3"/>
        <v>100</v>
      </c>
      <c r="R6" s="34">
        <f t="shared" si="3"/>
        <v>3300</v>
      </c>
      <c r="S6" s="34">
        <f t="shared" si="3"/>
        <v>16972</v>
      </c>
      <c r="T6" s="34">
        <f t="shared" si="3"/>
        <v>273.27</v>
      </c>
      <c r="U6" s="34">
        <f t="shared" si="3"/>
        <v>62.11</v>
      </c>
      <c r="V6" s="34">
        <f t="shared" si="3"/>
        <v>23</v>
      </c>
      <c r="W6" s="34">
        <f t="shared" si="3"/>
        <v>0.01</v>
      </c>
      <c r="X6" s="34">
        <f t="shared" si="3"/>
        <v>2300</v>
      </c>
      <c r="Y6" s="35">
        <f>IF(Y7="",NA(),Y7)</f>
        <v>76.02</v>
      </c>
      <c r="Z6" s="35">
        <f t="shared" ref="Z6:AH6" si="4">IF(Z7="",NA(),Z7)</f>
        <v>77.849999999999994</v>
      </c>
      <c r="AA6" s="35">
        <f t="shared" si="4"/>
        <v>91.63</v>
      </c>
      <c r="AB6" s="35">
        <f t="shared" si="4"/>
        <v>91.57</v>
      </c>
      <c r="AC6" s="35">
        <f t="shared" si="4"/>
        <v>89.39</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429.3</v>
      </c>
      <c r="BG6" s="35">
        <f t="shared" ref="BG6:BO6" si="7">IF(BG7="",NA(),BG7)</f>
        <v>382.4</v>
      </c>
      <c r="BH6" s="35">
        <f t="shared" si="7"/>
        <v>125.82</v>
      </c>
      <c r="BI6" s="35">
        <f t="shared" si="7"/>
        <v>2.25</v>
      </c>
      <c r="BJ6" s="35">
        <f t="shared" si="7"/>
        <v>1.87</v>
      </c>
      <c r="BK6" s="35">
        <f t="shared" si="7"/>
        <v>663.76</v>
      </c>
      <c r="BL6" s="35">
        <f t="shared" si="7"/>
        <v>566.35</v>
      </c>
      <c r="BM6" s="35">
        <f t="shared" si="7"/>
        <v>888.8</v>
      </c>
      <c r="BN6" s="35">
        <f t="shared" si="7"/>
        <v>855.65</v>
      </c>
      <c r="BO6" s="35">
        <f t="shared" si="7"/>
        <v>862.99</v>
      </c>
      <c r="BP6" s="34" t="str">
        <f>IF(BP7="","",IF(BP7="-","【-】","【"&amp;SUBSTITUTE(TEXT(BP7,"#,##0.00"),"-","△")&amp;"】"))</f>
        <v>【862.82】</v>
      </c>
      <c r="BQ6" s="35">
        <f>IF(BQ7="",NA(),BQ7)</f>
        <v>71.09</v>
      </c>
      <c r="BR6" s="35">
        <f t="shared" ref="BR6:BZ6" si="8">IF(BR7="",NA(),BR7)</f>
        <v>27.08</v>
      </c>
      <c r="BS6" s="35">
        <f t="shared" si="8"/>
        <v>94.18</v>
      </c>
      <c r="BT6" s="35">
        <f t="shared" si="8"/>
        <v>89.6</v>
      </c>
      <c r="BU6" s="35">
        <f t="shared" si="8"/>
        <v>100</v>
      </c>
      <c r="BV6" s="35">
        <f t="shared" si="8"/>
        <v>53.76</v>
      </c>
      <c r="BW6" s="35">
        <f t="shared" si="8"/>
        <v>52.27</v>
      </c>
      <c r="BX6" s="35">
        <f t="shared" si="8"/>
        <v>52.55</v>
      </c>
      <c r="BY6" s="35">
        <f t="shared" si="8"/>
        <v>52.23</v>
      </c>
      <c r="BZ6" s="35">
        <f t="shared" si="8"/>
        <v>50.06</v>
      </c>
      <c r="CA6" s="34" t="str">
        <f>IF(CA7="","",IF(CA7="-","【-】","【"&amp;SUBSTITUTE(TEXT(CA7,"#,##0.00"),"-","△")&amp;"】"))</f>
        <v>【49.71】</v>
      </c>
      <c r="CB6" s="35">
        <f>IF(CB7="",NA(),CB7)</f>
        <v>281.11</v>
      </c>
      <c r="CC6" s="35">
        <f t="shared" ref="CC6:CK6" si="9">IF(CC7="",NA(),CC7)</f>
        <v>795.8</v>
      </c>
      <c r="CD6" s="35">
        <f t="shared" si="9"/>
        <v>224.27</v>
      </c>
      <c r="CE6" s="35">
        <f t="shared" si="9"/>
        <v>224.91</v>
      </c>
      <c r="CF6" s="35">
        <f t="shared" si="9"/>
        <v>216.3</v>
      </c>
      <c r="CG6" s="35">
        <f t="shared" si="9"/>
        <v>275.25</v>
      </c>
      <c r="CH6" s="35">
        <f t="shared" si="9"/>
        <v>291.01</v>
      </c>
      <c r="CI6" s="35">
        <f t="shared" si="9"/>
        <v>292.45</v>
      </c>
      <c r="CJ6" s="35">
        <f t="shared" si="9"/>
        <v>294.05</v>
      </c>
      <c r="CK6" s="35">
        <f t="shared" si="9"/>
        <v>309.22000000000003</v>
      </c>
      <c r="CL6" s="34" t="str">
        <f>IF(CL7="","",IF(CL7="-","【-】","【"&amp;SUBSTITUTE(TEXT(CL7,"#,##0.00"),"-","△")&amp;"】"))</f>
        <v>【317.18】</v>
      </c>
      <c r="CM6" s="35">
        <f>IF(CM7="",NA(),CM7)</f>
        <v>21.05</v>
      </c>
      <c r="CN6" s="35">
        <f t="shared" ref="CN6:CV6" si="10">IF(CN7="",NA(),CN7)</f>
        <v>21.05</v>
      </c>
      <c r="CO6" s="35">
        <f t="shared" si="10"/>
        <v>21.05</v>
      </c>
      <c r="CP6" s="35">
        <f t="shared" si="10"/>
        <v>21.05</v>
      </c>
      <c r="CQ6" s="35">
        <f t="shared" si="10"/>
        <v>21.05</v>
      </c>
      <c r="CR6" s="35">
        <f t="shared" si="10"/>
        <v>54.14</v>
      </c>
      <c r="CS6" s="35">
        <f t="shared" si="10"/>
        <v>132.99</v>
      </c>
      <c r="CT6" s="35">
        <f t="shared" si="10"/>
        <v>51.71</v>
      </c>
      <c r="CU6" s="35">
        <f t="shared" si="10"/>
        <v>50.56</v>
      </c>
      <c r="CV6" s="35">
        <f t="shared" si="10"/>
        <v>47.35</v>
      </c>
      <c r="CW6" s="34" t="str">
        <f>IF(CW7="","",IF(CW7="-","【-】","【"&amp;SUBSTITUTE(TEXT(CW7,"#,##0.00"),"-","△")&amp;"】"))</f>
        <v>【47.67】</v>
      </c>
      <c r="CX6" s="35">
        <f>IF(CX7="",NA(),CX7)</f>
        <v>77.42</v>
      </c>
      <c r="CY6" s="35">
        <f t="shared" ref="CY6:DG6" si="11">IF(CY7="",NA(),CY7)</f>
        <v>80.77</v>
      </c>
      <c r="CZ6" s="35">
        <f t="shared" si="11"/>
        <v>84</v>
      </c>
      <c r="DA6" s="35">
        <f t="shared" si="11"/>
        <v>69.569999999999993</v>
      </c>
      <c r="DB6" s="35">
        <f t="shared" si="11"/>
        <v>91.3</v>
      </c>
      <c r="DC6" s="35">
        <f t="shared" si="11"/>
        <v>84.69</v>
      </c>
      <c r="DD6" s="35">
        <f t="shared" si="11"/>
        <v>82.94</v>
      </c>
      <c r="DE6" s="35">
        <f t="shared" si="11"/>
        <v>82.91</v>
      </c>
      <c r="DF6" s="35">
        <f t="shared" si="11"/>
        <v>83.85</v>
      </c>
      <c r="DG6" s="35">
        <f t="shared" si="11"/>
        <v>81.209999999999994</v>
      </c>
      <c r="DH6" s="34" t="str">
        <f>IF(DH7="","",IF(DH7="-","【-】","【"&amp;SUBSTITUTE(TEXT(DH7,"#,##0.00"),"-","△")&amp;"】"))</f>
        <v>【79.30】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2019</v>
      </c>
      <c r="C7" s="37">
        <v>174637</v>
      </c>
      <c r="D7" s="37">
        <v>47</v>
      </c>
      <c r="E7" s="37">
        <v>18</v>
      </c>
      <c r="F7" s="37">
        <v>1</v>
      </c>
      <c r="G7" s="37">
        <v>0</v>
      </c>
      <c r="H7" s="37" t="s">
        <v>97</v>
      </c>
      <c r="I7" s="37" t="s">
        <v>98</v>
      </c>
      <c r="J7" s="37" t="s">
        <v>99</v>
      </c>
      <c r="K7" s="37" t="s">
        <v>100</v>
      </c>
      <c r="L7" s="37" t="s">
        <v>101</v>
      </c>
      <c r="M7" s="37" t="s">
        <v>102</v>
      </c>
      <c r="N7" s="38" t="s">
        <v>103</v>
      </c>
      <c r="O7" s="38" t="s">
        <v>104</v>
      </c>
      <c r="P7" s="38">
        <v>0.14000000000000001</v>
      </c>
      <c r="Q7" s="38">
        <v>100</v>
      </c>
      <c r="R7" s="38">
        <v>3300</v>
      </c>
      <c r="S7" s="38">
        <v>16972</v>
      </c>
      <c r="T7" s="38">
        <v>273.27</v>
      </c>
      <c r="U7" s="38">
        <v>62.11</v>
      </c>
      <c r="V7" s="38">
        <v>23</v>
      </c>
      <c r="W7" s="38">
        <v>0.01</v>
      </c>
      <c r="X7" s="38">
        <v>2300</v>
      </c>
      <c r="Y7" s="38">
        <v>76.02</v>
      </c>
      <c r="Z7" s="38">
        <v>77.849999999999994</v>
      </c>
      <c r="AA7" s="38">
        <v>91.63</v>
      </c>
      <c r="AB7" s="38">
        <v>91.57</v>
      </c>
      <c r="AC7" s="38">
        <v>89.39</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429.3</v>
      </c>
      <c r="BG7" s="38">
        <v>382.4</v>
      </c>
      <c r="BH7" s="38">
        <v>125.82</v>
      </c>
      <c r="BI7" s="38">
        <v>2.25</v>
      </c>
      <c r="BJ7" s="38">
        <v>1.87</v>
      </c>
      <c r="BK7" s="38">
        <v>663.76</v>
      </c>
      <c r="BL7" s="38">
        <v>566.35</v>
      </c>
      <c r="BM7" s="38">
        <v>888.8</v>
      </c>
      <c r="BN7" s="38">
        <v>855.65</v>
      </c>
      <c r="BO7" s="38">
        <v>862.99</v>
      </c>
      <c r="BP7" s="38">
        <v>862.82</v>
      </c>
      <c r="BQ7" s="38">
        <v>71.09</v>
      </c>
      <c r="BR7" s="38">
        <v>27.08</v>
      </c>
      <c r="BS7" s="38">
        <v>94.18</v>
      </c>
      <c r="BT7" s="38">
        <v>89.6</v>
      </c>
      <c r="BU7" s="38">
        <v>100</v>
      </c>
      <c r="BV7" s="38">
        <v>53.76</v>
      </c>
      <c r="BW7" s="38">
        <v>52.27</v>
      </c>
      <c r="BX7" s="38">
        <v>52.55</v>
      </c>
      <c r="BY7" s="38">
        <v>52.23</v>
      </c>
      <c r="BZ7" s="38">
        <v>50.06</v>
      </c>
      <c r="CA7" s="38">
        <v>49.71</v>
      </c>
      <c r="CB7" s="38">
        <v>281.11</v>
      </c>
      <c r="CC7" s="38">
        <v>795.8</v>
      </c>
      <c r="CD7" s="38">
        <v>224.27</v>
      </c>
      <c r="CE7" s="38">
        <v>224.91</v>
      </c>
      <c r="CF7" s="38">
        <v>216.3</v>
      </c>
      <c r="CG7" s="38">
        <v>275.25</v>
      </c>
      <c r="CH7" s="38">
        <v>291.01</v>
      </c>
      <c r="CI7" s="38">
        <v>292.45</v>
      </c>
      <c r="CJ7" s="38">
        <v>294.05</v>
      </c>
      <c r="CK7" s="38">
        <v>309.22000000000003</v>
      </c>
      <c r="CL7" s="38">
        <v>317.18</v>
      </c>
      <c r="CM7" s="38">
        <v>21.05</v>
      </c>
      <c r="CN7" s="38">
        <v>21.05</v>
      </c>
      <c r="CO7" s="38">
        <v>21.05</v>
      </c>
      <c r="CP7" s="38">
        <v>21.05</v>
      </c>
      <c r="CQ7" s="38">
        <v>21.05</v>
      </c>
      <c r="CR7" s="38">
        <v>54.14</v>
      </c>
      <c r="CS7" s="38">
        <v>132.99</v>
      </c>
      <c r="CT7" s="38">
        <v>51.71</v>
      </c>
      <c r="CU7" s="38">
        <v>50.56</v>
      </c>
      <c r="CV7" s="38">
        <v>47.35</v>
      </c>
      <c r="CW7" s="38">
        <v>47.67</v>
      </c>
      <c r="CX7" s="38">
        <v>77.42</v>
      </c>
      <c r="CY7" s="38">
        <v>80.77</v>
      </c>
      <c r="CZ7" s="38">
        <v>84</v>
      </c>
      <c r="DA7" s="38">
        <v>69.569999999999993</v>
      </c>
      <c r="DB7" s="38">
        <v>91.3</v>
      </c>
      <c r="DC7" s="38">
        <v>84.69</v>
      </c>
      <c r="DD7" s="38">
        <v>82.94</v>
      </c>
      <c r="DE7" s="38">
        <v>82.91</v>
      </c>
      <c r="DF7" s="38">
        <v>83.85</v>
      </c>
      <c r="DG7" s="38">
        <v>81.209999999999994</v>
      </c>
      <c r="DH7" s="38">
        <v>79.3</v>
      </c>
      <c r="DI7" s="38"/>
      <c r="DJ7" s="38"/>
      <c r="DK7" s="38"/>
      <c r="DL7" s="38"/>
      <c r="DM7" s="38"/>
      <c r="DN7" s="38"/>
      <c r="DO7" s="38"/>
      <c r="DP7" s="38"/>
      <c r="DQ7" s="38"/>
      <c r="DR7" s="38"/>
      <c r="DS7" s="38"/>
      <c r="DT7" s="38"/>
      <c r="DU7" s="38"/>
      <c r="DV7" s="38"/>
      <c r="DW7" s="38"/>
      <c r="DX7" s="38"/>
      <c r="DY7" s="38"/>
      <c r="DZ7" s="38"/>
      <c r="EA7" s="38"/>
      <c r="EB7" s="38"/>
      <c r="EC7" s="38"/>
      <c r="ED7" s="38"/>
      <c r="EE7" s="38" t="s">
        <v>103</v>
      </c>
      <c r="EF7" s="38" t="s">
        <v>103</v>
      </c>
      <c r="EG7" s="38" t="s">
        <v>103</v>
      </c>
      <c r="EH7" s="38" t="s">
        <v>103</v>
      </c>
      <c r="EI7" s="38" t="s">
        <v>103</v>
      </c>
      <c r="EJ7" s="38" t="s">
        <v>103</v>
      </c>
      <c r="EK7" s="38" t="s">
        <v>103</v>
      </c>
      <c r="EL7" s="38" t="s">
        <v>103</v>
      </c>
      <c r="EM7" s="38" t="s">
        <v>103</v>
      </c>
      <c r="EN7" s="38" t="s">
        <v>103</v>
      </c>
      <c r="EO7" s="38" t="s">
        <v>103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110</v>
      </c>
    </row>
    <row r="12" spans="1:145" x14ac:dyDescent="0.15">
      <c r="B12">
        <v>1</v>
      </c>
      <c r="C12">
        <v>1</v>
      </c>
      <c r="D12">
        <v>1</v>
      </c>
      <c r="E12">
        <v>1</v>
      </c>
      <c r="F12">
        <v>1</v>
      </c>
      <c r="G12" t="s">
        <v>111</v>
      </c>
    </row>
    <row r="13" spans="1:145" x14ac:dyDescent="0.15">
      <c r="B13" t="s">
        <v>112</v>
      </c>
      <c r="C13" t="s">
        <v>113</v>
      </c>
      <c r="D13" t="s">
        <v>112</v>
      </c>
      <c r="E13" t="s">
        <v>113</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寺下 由朗</cp:lastModifiedBy>
  <dcterms:created xsi:type="dcterms:W3CDTF">2020-12-04T03:20:46Z</dcterms:created>
  <dcterms:modified xsi:type="dcterms:W3CDTF">2021-01-29T05:20:56Z</dcterms:modified>
  <cp:category/>
</cp:coreProperties>
</file>